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<sst xmlns="http://schemas.openxmlformats.org/spreadsheetml/2006/main" count="280" uniqueCount="212">
  <si>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</si>
  <si>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</si>
  <si>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</si>
  <si>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</si>
  <si>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</si>
  <si>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</si>
  <si>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</si>
  <si>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</si>
  <si>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</si>
  <si>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</si>
  <si>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</si>
  <si>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</si>
  <si>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</si>
  <si>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</si>
  <si>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</si>
  <si>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</si>
  <si>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</si>
  <si>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</si>
  <si>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</si>
  <si>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</si>
  <si>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</si>
  <si>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</si>
  <si>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</si>
  <si>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</si>
  <si>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</si>
  <si>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</si>
  <si>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</si>
  <si>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</si>
  <si>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</si>
  <si>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</si>
  <si>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</si>
  <si>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</si>
  <si>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</si>
  <si>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</si>
  <si>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</si>
  <si>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</si>
  <si>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</si>
  <si>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</si>
  <si>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</si>
  <si>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</si>
  <si>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</si>
  <si>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</si>
  <si>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</si>
  <si>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</si>
  <si>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</si>
  <si>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</si>
  <si>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</si>
  <si>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</si>
  <si>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</si>
  <si>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</si>
  <si>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</si>
  <si>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</si>
  <si>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</si>
  <si>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</si>
  <si>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</si>
  <si>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</si>
  <si>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</si>
  <si>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</si>
  <si>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</si>
  <si>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</si>
  <si>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</si>
  <si>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</si>
  <si>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</si>
  <si>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</si>
  <si>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</si>
  <si>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</si>
  <si>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</si>
  <si>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</si>
  <si>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</si>
  <si>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</si>
  <si>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</si>
  <si>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</si>
  <si>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</si>
  <si>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</si>
  <si>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</si>
  <si>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</si>
  <si>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</si>
  <si>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</si>
  <si>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</si>
  <si>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</si>
  <si>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</si>
  <si>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</si>
  <si>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</si>
  <si>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</si>
  <si>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</si>
  <si>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</si>
  <si>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</si>
  <si>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</si>
  <si>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</si>
  <si>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</si>
  <si>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</si>
  <si>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</si>
  <si>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</si>
  <si>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</si>
  <si>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</si>
  <si>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</si>
  <si>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</si>
  <si>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</si>
  <si>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</si>
  <si>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</si>
  <si>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</si>
  <si>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</si>
  <si>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</si>
  <si>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</si>
  <si>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</si>
  <si>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</si>
  <si>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</si>
  <si>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</si>
  <si>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</si>
  <si>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</si>
  <si>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</si>
  <si>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</si>
  <si>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</si>
  <si>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</si>
  <si>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</si>
  <si>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</si>
  <si>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</si>
  <si>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</si>
  <si>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</si>
  <si>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</si>
  <si>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</si>
  <si>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</si>
  <si>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</si>
  <si>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</si>
  <si>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</si>
  <si>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</si>
  <si>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</si>
  <si>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</si>
  <si>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</si>
  <si>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</si>
  <si>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</si>
  <si>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</si>
  <si>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</si>
  <si>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</si>
  <si>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</si>
  <si>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</si>
  <si>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</si>
  <si>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</si>
  <si>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</si>
  <si>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</si>
  <si>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</si>
  <si>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</si>
  <si>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</si>
  <si>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</si>
  <si>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</si>
  <si>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</si>
  <si>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</si>
  <si>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</si>
  <si>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</si>
  <si>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</si>
  <si>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</si>
  <si>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</si>
  <si>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</si>
  <si>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</si>
  <si>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</si>
  <si>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</si>
  <si>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</si>
  <si>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</si>
  <si>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</si>
  <si>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</si>
  <si>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</si>
  <si>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</si>
  <si>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</si>
  <si>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</si>
  <si>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</si>
  <si>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</si>
  <si>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</si>
  <si>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</si>
  <si>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</si>
  <si>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</si>
  <si>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</si>
  <si>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</si>
  <si>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</si>
  <si>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</si>
  <si>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</si>
  <si>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</si>
  <si>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</si>
  <si>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</si>
  <si>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</si>
  <si>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</si>
  <si>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</si>
  <si>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</si>
  <si>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</si>
  <si>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</si>
  <si>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</si>
  <si>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</si>
  <si>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</si>
  <si>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</si>
  <si>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</si>
  <si>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</si>
  <si>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</si>
  <si>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</si>
  <si>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</si>
  <si>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</si>
  <si>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</si>
  <si>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</si>
  <si>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</si>
  <si>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</si>
  <si>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</si>
  <si>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</si>
  <si>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</si>
  <si>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</si>
  <si>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</si>
  <si>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</si>
  <si>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</si>
  <si>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</si>
  <si>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Т.О. Ротко</t>
  </si>
  <si>
    <t>3 січня 2020 року</t>
  </si>
  <si>
    <t>inbox@vl.zp.court.gov.ua</t>
  </si>
  <si>
    <t>В.О.Кіяшко</t>
  </si>
  <si>
    <t>(06143)41876</t>
  </si>
  <si>
    <t>(06143)41464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</si>
</sst>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4" fillId="0" borderId="30" xfId="85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&amp;L6213916F&amp;C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453</v>
      </c>
      <c r="F6" s="90">
        <v>271</v>
      </c>
      <c r="G6" s="90">
        <v>6</v>
      </c>
      <c r="H6" s="90">
        <v>182</v>
      </c>
      <c r="I6" s="90" t="s">
        <v>172</v>
      </c>
      <c r="J6" s="90">
        <v>271</v>
      </c>
      <c r="K6" s="91">
        <v>83</v>
      </c>
      <c r="L6" s="101">
        <f aca="true" t="shared" si="0" ref="L6:L11">E6-F6</f>
        <v>182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2238</v>
      </c>
      <c r="F7" s="90">
        <v>2201</v>
      </c>
      <c r="G7" s="90">
        <v>1</v>
      </c>
      <c r="H7" s="90">
        <v>2022</v>
      </c>
      <c r="I7" s="90">
        <v>1874</v>
      </c>
      <c r="J7" s="90">
        <v>216</v>
      </c>
      <c r="K7" s="91"/>
      <c r="L7" s="101">
        <f t="shared" si="0"/>
        <v>37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1535</v>
      </c>
      <c r="F9" s="90">
        <v>1317</v>
      </c>
      <c r="G9" s="90">
        <v>8</v>
      </c>
      <c r="H9" s="90">
        <v>1292</v>
      </c>
      <c r="I9" s="90">
        <v>750</v>
      </c>
      <c r="J9" s="90">
        <v>243</v>
      </c>
      <c r="K9" s="91"/>
      <c r="L9" s="101">
        <f t="shared" si="0"/>
        <v>218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48</v>
      </c>
      <c r="F12" s="90">
        <v>44</v>
      </c>
      <c r="G12" s="90"/>
      <c r="H12" s="90">
        <v>48</v>
      </c>
      <c r="I12" s="90">
        <v>35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4274</v>
      </c>
      <c r="F15" s="104">
        <f t="shared" si="2"/>
        <v>3833</v>
      </c>
      <c r="G15" s="104">
        <f t="shared" si="2"/>
        <v>15</v>
      </c>
      <c r="H15" s="104">
        <f t="shared" si="2"/>
        <v>3544</v>
      </c>
      <c r="I15" s="104">
        <f t="shared" si="2"/>
        <v>2659</v>
      </c>
      <c r="J15" s="104">
        <f t="shared" si="2"/>
        <v>730</v>
      </c>
      <c r="K15" s="104">
        <f t="shared" si="2"/>
        <v>83</v>
      </c>
      <c r="L15" s="101">
        <f t="shared" si="1"/>
        <v>441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58</v>
      </c>
      <c r="F16" s="92">
        <v>51</v>
      </c>
      <c r="G16" s="92"/>
      <c r="H16" s="92">
        <v>56</v>
      </c>
      <c r="I16" s="92">
        <v>47</v>
      </c>
      <c r="J16" s="92">
        <v>2</v>
      </c>
      <c r="K16" s="91"/>
      <c r="L16" s="101">
        <f t="shared" si="1"/>
        <v>7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54</v>
      </c>
      <c r="F17" s="92">
        <v>47</v>
      </c>
      <c r="G17" s="92">
        <v>1</v>
      </c>
      <c r="H17" s="92">
        <v>34</v>
      </c>
      <c r="I17" s="92">
        <v>27</v>
      </c>
      <c r="J17" s="92">
        <v>20</v>
      </c>
      <c r="K17" s="91">
        <v>1</v>
      </c>
      <c r="L17" s="101">
        <f t="shared" si="1"/>
        <v>7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10</v>
      </c>
      <c r="F19" s="91">
        <v>10</v>
      </c>
      <c r="G19" s="91"/>
      <c r="H19" s="91">
        <v>7</v>
      </c>
      <c r="I19" s="91">
        <v>4</v>
      </c>
      <c r="J19" s="91">
        <v>3</v>
      </c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75</v>
      </c>
      <c r="F24" s="91">
        <v>67</v>
      </c>
      <c r="G24" s="91">
        <v>1</v>
      </c>
      <c r="H24" s="91">
        <v>50</v>
      </c>
      <c r="I24" s="91">
        <v>31</v>
      </c>
      <c r="J24" s="91">
        <v>25</v>
      </c>
      <c r="K24" s="91">
        <v>1</v>
      </c>
      <c r="L24" s="101">
        <f t="shared" si="3"/>
        <v>8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178</v>
      </c>
      <c r="F25" s="91">
        <v>171</v>
      </c>
      <c r="G25" s="91"/>
      <c r="H25" s="91">
        <v>140</v>
      </c>
      <c r="I25" s="91">
        <v>116</v>
      </c>
      <c r="J25" s="91">
        <v>38</v>
      </c>
      <c r="K25" s="91"/>
      <c r="L25" s="101">
        <f t="shared" si="3"/>
        <v>7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5</v>
      </c>
      <c r="F26" s="91">
        <v>5</v>
      </c>
      <c r="G26" s="91"/>
      <c r="H26" s="91">
        <v>4</v>
      </c>
      <c r="I26" s="91">
        <v>2</v>
      </c>
      <c r="J26" s="91">
        <v>1</v>
      </c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1622</v>
      </c>
      <c r="F27" s="91">
        <v>1486</v>
      </c>
      <c r="G27" s="91">
        <v>1</v>
      </c>
      <c r="H27" s="91">
        <v>1423</v>
      </c>
      <c r="I27" s="91">
        <v>1019</v>
      </c>
      <c r="J27" s="91">
        <v>199</v>
      </c>
      <c r="K27" s="91"/>
      <c r="L27" s="101">
        <f t="shared" si="3"/>
        <v>136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1337</v>
      </c>
      <c r="F28" s="91">
        <v>1049</v>
      </c>
      <c r="G28" s="91">
        <v>21</v>
      </c>
      <c r="H28" s="91">
        <v>932</v>
      </c>
      <c r="I28" s="91">
        <v>709</v>
      </c>
      <c r="J28" s="91">
        <v>405</v>
      </c>
      <c r="K28" s="91">
        <v>36</v>
      </c>
      <c r="L28" s="101">
        <f t="shared" si="3"/>
        <v>288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122</v>
      </c>
      <c r="F29" s="91">
        <v>120</v>
      </c>
      <c r="G29" s="91">
        <v>1</v>
      </c>
      <c r="H29" s="91">
        <v>116</v>
      </c>
      <c r="I29" s="91">
        <v>92</v>
      </c>
      <c r="J29" s="91">
        <v>6</v>
      </c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94</v>
      </c>
      <c r="F30" s="91">
        <v>92</v>
      </c>
      <c r="G30" s="91"/>
      <c r="H30" s="91">
        <v>74</v>
      </c>
      <c r="I30" s="91">
        <v>67</v>
      </c>
      <c r="J30" s="91">
        <v>20</v>
      </c>
      <c r="K30" s="91"/>
      <c r="L30" s="101">
        <f t="shared" si="3"/>
        <v>2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30</v>
      </c>
      <c r="F31" s="91">
        <v>21</v>
      </c>
      <c r="G31" s="91"/>
      <c r="H31" s="91">
        <v>19</v>
      </c>
      <c r="I31" s="91">
        <v>11</v>
      </c>
      <c r="J31" s="91">
        <v>11</v>
      </c>
      <c r="K31" s="91">
        <v>2</v>
      </c>
      <c r="L31" s="101">
        <f t="shared" si="3"/>
        <v>9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15</v>
      </c>
      <c r="F32" s="91">
        <v>11</v>
      </c>
      <c r="G32" s="91">
        <v>1</v>
      </c>
      <c r="H32" s="91">
        <v>7</v>
      </c>
      <c r="I32" s="91">
        <v>1</v>
      </c>
      <c r="J32" s="91">
        <v>8</v>
      </c>
      <c r="K32" s="91">
        <v>2</v>
      </c>
      <c r="L32" s="101">
        <f t="shared" si="3"/>
        <v>4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7</v>
      </c>
      <c r="F34" s="91">
        <v>7</v>
      </c>
      <c r="G34" s="91"/>
      <c r="H34" s="91">
        <v>7</v>
      </c>
      <c r="I34" s="91">
        <v>1</v>
      </c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17</v>
      </c>
      <c r="F35" s="91">
        <v>11</v>
      </c>
      <c r="G35" s="91"/>
      <c r="H35" s="91">
        <v>12</v>
      </c>
      <c r="I35" s="91">
        <v>2</v>
      </c>
      <c r="J35" s="91">
        <v>5</v>
      </c>
      <c r="K35" s="91">
        <v>2</v>
      </c>
      <c r="L35" s="101">
        <f aca="true" t="shared" si="4" ref="L35:L43">E35-F35</f>
        <v>6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183</v>
      </c>
      <c r="F36" s="91">
        <v>163</v>
      </c>
      <c r="G36" s="91">
        <v>1</v>
      </c>
      <c r="H36" s="91">
        <v>96</v>
      </c>
      <c r="I36" s="91">
        <v>60</v>
      </c>
      <c r="J36" s="91">
        <v>87</v>
      </c>
      <c r="K36" s="91"/>
      <c r="L36" s="101">
        <f t="shared" si="4"/>
        <v>20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2</v>
      </c>
      <c r="F38" s="91">
        <v>1</v>
      </c>
      <c r="G38" s="91"/>
      <c r="H38" s="91">
        <v>2</v>
      </c>
      <c r="I38" s="91"/>
      <c r="J38" s="91"/>
      <c r="K38" s="91"/>
      <c r="L38" s="101">
        <f t="shared" si="4"/>
        <v>1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2502</v>
      </c>
      <c r="F40" s="91">
        <v>2116</v>
      </c>
      <c r="G40" s="91">
        <v>24</v>
      </c>
      <c r="H40" s="91">
        <v>1721</v>
      </c>
      <c r="I40" s="91">
        <v>969</v>
      </c>
      <c r="J40" s="91">
        <v>781</v>
      </c>
      <c r="K40" s="91">
        <v>42</v>
      </c>
      <c r="L40" s="101">
        <f t="shared" si="4"/>
        <v>386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1357</v>
      </c>
      <c r="F41" s="91">
        <v>1294</v>
      </c>
      <c r="G41" s="91"/>
      <c r="H41" s="91">
        <v>1188</v>
      </c>
      <c r="I41" s="91" t="s">
        <v>172</v>
      </c>
      <c r="J41" s="91">
        <v>169</v>
      </c>
      <c r="K41" s="91"/>
      <c r="L41" s="101">
        <f t="shared" si="4"/>
        <v>63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23</v>
      </c>
      <c r="F42" s="91">
        <v>22</v>
      </c>
      <c r="G42" s="91"/>
      <c r="H42" s="91">
        <v>18</v>
      </c>
      <c r="I42" s="91" t="s">
        <v>172</v>
      </c>
      <c r="J42" s="91">
        <v>5</v>
      </c>
      <c r="K42" s="91"/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23</v>
      </c>
      <c r="F43" s="91">
        <v>21</v>
      </c>
      <c r="G43" s="91"/>
      <c r="H43" s="91">
        <v>22</v>
      </c>
      <c r="I43" s="91">
        <v>16</v>
      </c>
      <c r="J43" s="91">
        <v>1</v>
      </c>
      <c r="K43" s="91"/>
      <c r="L43" s="101">
        <f t="shared" si="4"/>
        <v>2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1380</v>
      </c>
      <c r="F45" s="91">
        <f aca="true" t="shared" si="5" ref="F45:K45">F41+F43+F44</f>
        <v>1315</v>
      </c>
      <c r="G45" s="91">
        <f t="shared" si="5"/>
        <v>0</v>
      </c>
      <c r="H45" s="91">
        <f t="shared" si="5"/>
        <v>1210</v>
      </c>
      <c r="I45" s="91">
        <f>I43+I44</f>
        <v>16</v>
      </c>
      <c r="J45" s="91">
        <f t="shared" si="5"/>
        <v>170</v>
      </c>
      <c r="K45" s="91">
        <f t="shared" si="5"/>
        <v>0</v>
      </c>
      <c r="L45" s="101">
        <f>E45-F45</f>
        <v>65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8231</v>
      </c>
      <c r="F46" s="91">
        <f aca="true" t="shared" si="6" ref="F46:K46">F15+F24+F40+F45</f>
        <v>7331</v>
      </c>
      <c r="G46" s="91">
        <f t="shared" si="6"/>
        <v>40</v>
      </c>
      <c r="H46" s="91">
        <f t="shared" si="6"/>
        <v>6525</v>
      </c>
      <c r="I46" s="91">
        <f t="shared" si="6"/>
        <v>3675</v>
      </c>
      <c r="J46" s="91">
        <f t="shared" si="6"/>
        <v>1706</v>
      </c>
      <c r="K46" s="91">
        <f t="shared" si="6"/>
        <v>126</v>
      </c>
      <c r="L46" s="101">
        <f>E46-F46</f>
        <v>900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&amp;L6213916F&amp;CФорма № 1-мзс, Підрозділ: Вільнянський районний суд Запорізької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60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30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29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241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30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19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53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51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32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5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6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14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267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6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42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22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1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552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67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40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14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3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</v>
      </c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1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225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26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</v>
      </c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25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31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30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12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&amp;L6213916F&amp;CФорма № 1-мзс, Підрозділ: Вільнянський районний суд Запорізької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view="pageBreakPreview" zoomScaleSheetLayoutView="100" workbookViewId="0" topLeftCell="A47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182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145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11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32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3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552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1327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62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20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56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3</v>
      </c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</v>
      </c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27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70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5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1020</v>
      </c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6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3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235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1761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741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2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111755024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20971338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14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3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200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126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9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3013</v>
      </c>
      <c r="F55" s="96">
        <v>496</v>
      </c>
      <c r="G55" s="96">
        <v>28</v>
      </c>
      <c r="H55" s="96">
        <v>6</v>
      </c>
      <c r="I55" s="96">
        <v>1</v>
      </c>
    </row>
    <row r="56" spans="1:9" ht="13.5" customHeight="1">
      <c r="A56" s="273" t="s">
        <v>31</v>
      </c>
      <c r="B56" s="273"/>
      <c r="C56" s="273"/>
      <c r="D56" s="273"/>
      <c r="E56" s="96">
        <v>24</v>
      </c>
      <c r="F56" s="96">
        <v>25</v>
      </c>
      <c r="G56" s="96"/>
      <c r="H56" s="96">
        <v>1</v>
      </c>
      <c r="I56" s="96"/>
    </row>
    <row r="57" spans="1:9" ht="13.5" customHeight="1">
      <c r="A57" s="273" t="s">
        <v>107</v>
      </c>
      <c r="B57" s="273"/>
      <c r="C57" s="273"/>
      <c r="D57" s="273"/>
      <c r="E57" s="96">
        <v>1186</v>
      </c>
      <c r="F57" s="96">
        <v>476</v>
      </c>
      <c r="G57" s="96">
        <v>43</v>
      </c>
      <c r="H57" s="96">
        <v>14</v>
      </c>
      <c r="I57" s="96">
        <v>2</v>
      </c>
    </row>
    <row r="58" spans="1:9" ht="13.5" customHeight="1">
      <c r="A58" s="193" t="s">
        <v>111</v>
      </c>
      <c r="B58" s="193"/>
      <c r="C58" s="193"/>
      <c r="D58" s="193"/>
      <c r="E58" s="96">
        <v>1156</v>
      </c>
      <c r="F58" s="96">
        <v>51</v>
      </c>
      <c r="G58" s="96">
        <v>3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1054</v>
      </c>
      <c r="G62" s="118">
        <v>8943739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510</v>
      </c>
      <c r="G63" s="119">
        <v>8160669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544</v>
      </c>
      <c r="G64" s="119">
        <v>783070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342</v>
      </c>
      <c r="G65" s="120">
        <v>168267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6" r:id="rId1"/>
  <headerFooter alignWithMargins="0">
    <oddFooter>&amp;L6213916F&amp;CФорма № 1-мзс, Підрозділ: Вільнянський районний суд Запорізької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0">
      <selection activeCell="C24" sqref="C24:D24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7.38569753810082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11.36986301369863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4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5.377720870678617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89.00559268858274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1631.25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2057.75</v>
      </c>
    </row>
    <row r="11" spans="1:4" ht="16.5" customHeight="1">
      <c r="A11" s="204" t="s">
        <v>63</v>
      </c>
      <c r="B11" s="206"/>
      <c r="C11" s="14">
        <v>9</v>
      </c>
      <c r="D11" s="94">
        <v>55</v>
      </c>
    </row>
    <row r="12" spans="1:4" ht="16.5" customHeight="1">
      <c r="A12" s="313" t="s">
        <v>106</v>
      </c>
      <c r="B12" s="313"/>
      <c r="C12" s="14">
        <v>10</v>
      </c>
      <c r="D12" s="94">
        <v>44</v>
      </c>
    </row>
    <row r="13" spans="1:4" ht="16.5" customHeight="1">
      <c r="A13" s="313" t="s">
        <v>31</v>
      </c>
      <c r="B13" s="313"/>
      <c r="C13" s="14">
        <v>11</v>
      </c>
      <c r="D13" s="94">
        <v>107</v>
      </c>
    </row>
    <row r="14" spans="1:4" ht="16.5" customHeight="1">
      <c r="A14" s="313" t="s">
        <v>107</v>
      </c>
      <c r="B14" s="313"/>
      <c r="C14" s="14">
        <v>12</v>
      </c>
      <c r="D14" s="94">
        <v>91</v>
      </c>
    </row>
    <row r="15" spans="1:4" ht="16.5" customHeight="1">
      <c r="A15" s="313" t="s">
        <v>111</v>
      </c>
      <c r="B15" s="313"/>
      <c r="C15" s="14">
        <v>13</v>
      </c>
      <c r="D15" s="94">
        <v>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209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206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210</v>
      </c>
      <c r="D23" s="315"/>
    </row>
    <row r="24" spans="1:4" ht="12.75">
      <c r="A24" s="69" t="s">
        <v>103</v>
      </c>
      <c r="B24" s="88"/>
      <c r="C24" s="246" t="s">
        <v>211</v>
      </c>
      <c r="D24" s="246"/>
    </row>
    <row r="25" spans="1:4" ht="12.75">
      <c r="A25" s="68" t="s">
        <v>104</v>
      </c>
      <c r="B25" s="89"/>
      <c r="C25" s="321" t="s">
        <v>208</v>
      </c>
      <c r="D25" s="246"/>
    </row>
    <row r="26" ht="15.75" customHeight="1"/>
    <row r="27" spans="3:4" ht="12.75" customHeight="1">
      <c r="C27" s="312" t="s">
        <v>207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vl.zp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&amp;L6213916F&amp;CФорма № 1-мзс, Підрозділ: Вільнянський районний суд Запорізької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2020-01-10T11:46:53Z</cp:lastPrinted>
  <dcterms:created xsi:type="dcterms:W3CDTF">2004-04-20T14:33:35Z</dcterms:created>
  <dcterms:modified xsi:type="dcterms:W3CDTF">2020-01-10T11:48:17Z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6213916F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