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<sst xmlns="http://schemas.openxmlformats.org/spreadsheetml/2006/main" count="269" uniqueCount="201">
  <si>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</si>
  <si>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</si>
  <si>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</si>
  <si>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</si>
  <si>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</si>
  <si>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</si>
  <si>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</si>
  <si>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</si>
  <si>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</si>
  <si>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</si>
  <si>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</si>
  <si>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</si>
  <si>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</si>
  <si>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</si>
  <si>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</si>
  <si>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</si>
  <si>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</si>
  <si>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</si>
  <si>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</si>
  <si>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</si>
  <si>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</si>
  <si>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</si>
  <si>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</si>
  <si>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</si>
  <si>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</si>
  <si>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</si>
  <si>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</si>
  <si>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</si>
  <si>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</si>
  <si>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</si>
  <si>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</si>
  <si>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</si>
  <si>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</si>
  <si>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</si>
  <si>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</si>
  <si>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</si>
  <si>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</si>
  <si>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</si>
  <si>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</si>
  <si>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</si>
  <si>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</si>
  <si>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</si>
  <si>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</si>
  <si>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</si>
  <si>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</si>
  <si>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</si>
  <si>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</si>
  <si>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</si>
  <si>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</si>
  <si>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</si>
  <si>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</si>
  <si>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</si>
  <si>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</si>
  <si>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</si>
  <si>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</si>
  <si>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</si>
  <si>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</si>
  <si>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</si>
  <si>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</si>
  <si>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</si>
  <si>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</si>
  <si>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</si>
  <si>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</si>
  <si>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</si>
  <si>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</si>
  <si>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</si>
  <si>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</si>
  <si>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</si>
  <si>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</si>
  <si>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</si>
  <si>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</si>
  <si>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</si>
  <si>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</si>
  <si>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</si>
  <si>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</si>
  <si>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</si>
  <si>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</si>
  <si>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</si>
  <si>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</si>
  <si>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</si>
  <si>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</si>
  <si>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</si>
  <si>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</si>
  <si>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</si>
  <si>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</si>
  <si>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</si>
  <si>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</si>
  <si>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</si>
  <si>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</si>
  <si>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</si>
  <si>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</si>
  <si>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</si>
  <si>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</si>
  <si>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</si>
  <si>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</si>
  <si>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</si>
  <si>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</si>
  <si>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</si>
  <si>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</si>
  <si>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</si>
  <si>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</si>
  <si>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</si>
  <si>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</si>
  <si>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</si>
  <si>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</si>
  <si>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</si>
  <si>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</si>
  <si>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</si>
  <si>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</si>
  <si>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</si>
  <si>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</si>
  <si>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</si>
  <si>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</si>
  <si>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</si>
  <si>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</si>
  <si>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</si>
  <si>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</si>
  <si>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</si>
  <si>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</si>
  <si>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</si>
  <si>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</si>
  <si>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</si>
  <si>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</si>
  <si>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</si>
  <si>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</si>
  <si>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</si>
  <si>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</si>
  <si>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</si>
  <si>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</si>
  <si>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</si>
  <si>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</si>
  <si>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</si>
  <si>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</si>
  <si>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</si>
  <si>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</si>
  <si>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</si>
  <si>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</si>
  <si>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</si>
  <si>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</si>
  <si>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</si>
  <si>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</si>
  <si>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</si>
  <si>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</si>
  <si>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</si>
  <si>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</si>
  <si>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</si>
  <si>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</si>
  <si>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</si>
  <si>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</si>
  <si>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</si>
  <si>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</si>
  <si>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</si>
  <si>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</si>
  <si>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</si>
  <si>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</si>
  <si>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</si>
  <si>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</si>
  <si>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</si>
  <si>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</si>
  <si>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</si>
  <si>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</si>
  <si>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</si>
  <si>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</si>
  <si>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</si>
  <si>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</si>
  <si>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</si>
  <si>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</si>
  <si>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</si>
  <si>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</si>
  <si>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</si>
  <si>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</si>
  <si>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</si>
  <si>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</si>
  <si>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</si>
  <si>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</si>
  <si>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</si>
  <si>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</si>
  <si>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</si>
  <si>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</si>
  <si>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</si>
  <si>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</si>
  <si>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</si>
  <si>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</si>
  <si>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</si>
  <si>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</si>
  <si>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</si>
  <si>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</si>
  <si>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</si>
  <si>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</si>
  <si>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</si>
  <si>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</si>
  <si>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</si>
  <si>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</si>
  <si>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</si>
  <si>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</si>
  <si>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В.О.Кіяшко</t>
  </si>
  <si>
    <t>Т.О.Ротко</t>
  </si>
  <si>
    <t>06143-4-18-73</t>
  </si>
  <si>
    <t>06143-4-14-64</t>
  </si>
  <si>
    <t>inbox@vl.zp.court.gov.ua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</si>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</sst>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&amp;L7C88162D&amp;C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387</v>
      </c>
      <c r="F6" s="90">
        <v>253</v>
      </c>
      <c r="G6" s="90">
        <v>6</v>
      </c>
      <c r="H6" s="90">
        <v>185</v>
      </c>
      <c r="I6" s="90" t="s">
        <v>180</v>
      </c>
      <c r="J6" s="90">
        <v>202</v>
      </c>
      <c r="K6" s="91">
        <v>47</v>
      </c>
      <c r="L6" s="101">
        <f>E6-F6</f>
        <v>134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2150</v>
      </c>
      <c r="F7" s="90">
        <v>2083</v>
      </c>
      <c r="G7" s="90">
        <v>3</v>
      </c>
      <c r="H7" s="90">
        <v>2109</v>
      </c>
      <c r="I7" s="90">
        <v>1977</v>
      </c>
      <c r="J7" s="90">
        <v>41</v>
      </c>
      <c r="K7" s="91"/>
      <c r="L7" s="101">
        <f>E7-F7</f>
        <v>67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1759</v>
      </c>
      <c r="F9" s="90">
        <v>1481</v>
      </c>
      <c r="G9" s="90">
        <v>6</v>
      </c>
      <c r="H9" s="90">
        <v>1538</v>
      </c>
      <c r="I9" s="90">
        <v>936</v>
      </c>
      <c r="J9" s="90">
        <v>221</v>
      </c>
      <c r="K9" s="91"/>
      <c r="L9" s="101">
        <f>E9-F9</f>
        <v>278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4298</v>
      </c>
      <c r="F14" s="105">
        <f>SUM(F6:F13)</f>
        <v>3818</v>
      </c>
      <c r="G14" s="105">
        <f>SUM(G6:G13)</f>
        <v>15</v>
      </c>
      <c r="H14" s="105">
        <f>SUM(H6:H13)</f>
        <v>3834</v>
      </c>
      <c r="I14" s="105">
        <f>SUM(I6:I13)</f>
        <v>2914</v>
      </c>
      <c r="J14" s="105">
        <f>SUM(J6:J13)</f>
        <v>464</v>
      </c>
      <c r="K14" s="105">
        <f>SUM(K6:K13)</f>
        <v>47</v>
      </c>
      <c r="L14" s="101">
        <f>E14-F14</f>
        <v>480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41</v>
      </c>
      <c r="F15" s="92">
        <v>38</v>
      </c>
      <c r="G15" s="92"/>
      <c r="H15" s="92">
        <v>35</v>
      </c>
      <c r="I15" s="92">
        <v>25</v>
      </c>
      <c r="J15" s="92">
        <v>6</v>
      </c>
      <c r="K15" s="91"/>
      <c r="L15" s="101">
        <f>E15-F15</f>
        <v>3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45</v>
      </c>
      <c r="F16" s="92">
        <v>25</v>
      </c>
      <c r="G16" s="92"/>
      <c r="H16" s="92">
        <v>38</v>
      </c>
      <c r="I16" s="92">
        <v>30</v>
      </c>
      <c r="J16" s="92">
        <v>7</v>
      </c>
      <c r="K16" s="91">
        <v>1</v>
      </c>
      <c r="L16" s="101">
        <f>E16-F16</f>
        <v>20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3</v>
      </c>
      <c r="F17" s="92">
        <v>3</v>
      </c>
      <c r="G17" s="92"/>
      <c r="H17" s="92">
        <v>3</v>
      </c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5</v>
      </c>
      <c r="F18" s="91">
        <v>4</v>
      </c>
      <c r="G18" s="91"/>
      <c r="H18" s="91">
        <v>5</v>
      </c>
      <c r="I18" s="91">
        <v>2</v>
      </c>
      <c r="J18" s="91"/>
      <c r="K18" s="91"/>
      <c r="L18" s="101">
        <f>E18-F18</f>
        <v>1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49</v>
      </c>
      <c r="F22" s="91">
        <v>45</v>
      </c>
      <c r="G22" s="91"/>
      <c r="H22" s="91">
        <v>43</v>
      </c>
      <c r="I22" s="91">
        <v>27</v>
      </c>
      <c r="J22" s="91">
        <v>6</v>
      </c>
      <c r="K22" s="91"/>
      <c r="L22" s="101">
        <f>E22-F22</f>
        <v>4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144</v>
      </c>
      <c r="F23" s="91">
        <v>137</v>
      </c>
      <c r="G23" s="91">
        <v>1</v>
      </c>
      <c r="H23" s="91">
        <v>137</v>
      </c>
      <c r="I23" s="91">
        <v>102</v>
      </c>
      <c r="J23" s="91">
        <v>7</v>
      </c>
      <c r="K23" s="91"/>
      <c r="L23" s="101">
        <f>E23-F23</f>
        <v>7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2</v>
      </c>
      <c r="F24" s="91">
        <v>1</v>
      </c>
      <c r="G24" s="91"/>
      <c r="H24" s="91">
        <v>2</v>
      </c>
      <c r="I24" s="91">
        <v>1</v>
      </c>
      <c r="J24" s="91"/>
      <c r="K24" s="91"/>
      <c r="L24" s="101">
        <f>E24-F24</f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1697</v>
      </c>
      <c r="F25" s="91">
        <v>1557</v>
      </c>
      <c r="G25" s="91">
        <v>4</v>
      </c>
      <c r="H25" s="91">
        <v>1562</v>
      </c>
      <c r="I25" s="91">
        <v>1068</v>
      </c>
      <c r="J25" s="91">
        <v>135</v>
      </c>
      <c r="K25" s="91"/>
      <c r="L25" s="101">
        <f>E25-F25</f>
        <v>140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1415</v>
      </c>
      <c r="F26" s="91">
        <v>1116</v>
      </c>
      <c r="G26" s="91">
        <v>32</v>
      </c>
      <c r="H26" s="91">
        <v>1125</v>
      </c>
      <c r="I26" s="91">
        <v>897</v>
      </c>
      <c r="J26" s="91">
        <v>290</v>
      </c>
      <c r="K26" s="91">
        <v>25</v>
      </c>
      <c r="L26" s="101">
        <f>E26-F26</f>
        <v>299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87</v>
      </c>
      <c r="F27" s="91">
        <v>84</v>
      </c>
      <c r="G27" s="91">
        <v>1</v>
      </c>
      <c r="H27" s="91">
        <v>85</v>
      </c>
      <c r="I27" s="91">
        <v>60</v>
      </c>
      <c r="J27" s="91">
        <v>2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72</v>
      </c>
      <c r="F28" s="91">
        <v>60</v>
      </c>
      <c r="G28" s="91">
        <v>1</v>
      </c>
      <c r="H28" s="91">
        <v>70</v>
      </c>
      <c r="I28" s="91">
        <v>63</v>
      </c>
      <c r="J28" s="91">
        <v>2</v>
      </c>
      <c r="K28" s="91"/>
      <c r="L28" s="101">
        <f>E28-F28</f>
        <v>12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44</v>
      </c>
      <c r="F29" s="91">
        <v>32</v>
      </c>
      <c r="G29" s="91"/>
      <c r="H29" s="91">
        <v>35</v>
      </c>
      <c r="I29" s="91">
        <v>21</v>
      </c>
      <c r="J29" s="91">
        <v>9</v>
      </c>
      <c r="K29" s="91">
        <v>1</v>
      </c>
      <c r="L29" s="101">
        <f>E29-F29</f>
        <v>12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7</v>
      </c>
      <c r="F30" s="91">
        <v>7</v>
      </c>
      <c r="G30" s="91"/>
      <c r="H30" s="91">
        <v>3</v>
      </c>
      <c r="I30" s="91">
        <v>1</v>
      </c>
      <c r="J30" s="91">
        <v>4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14</v>
      </c>
      <c r="F32" s="91">
        <v>8</v>
      </c>
      <c r="G32" s="91"/>
      <c r="H32" s="91">
        <v>8</v>
      </c>
      <c r="I32" s="91">
        <v>2</v>
      </c>
      <c r="J32" s="91">
        <v>6</v>
      </c>
      <c r="K32" s="91"/>
      <c r="L32" s="101">
        <f>E32-F32</f>
        <v>6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303</v>
      </c>
      <c r="F33" s="91">
        <v>294</v>
      </c>
      <c r="G33" s="91">
        <v>2</v>
      </c>
      <c r="H33" s="91">
        <v>283</v>
      </c>
      <c r="I33" s="91">
        <v>163</v>
      </c>
      <c r="J33" s="91">
        <v>20</v>
      </c>
      <c r="K33" s="91">
        <v>1</v>
      </c>
      <c r="L33" s="101">
        <f>E33-F33</f>
        <v>9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2</v>
      </c>
      <c r="G35" s="91"/>
      <c r="H35" s="91">
        <v>1</v>
      </c>
      <c r="I35" s="91">
        <v>1</v>
      </c>
      <c r="J35" s="91">
        <v>1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2300</v>
      </c>
      <c r="F37" s="91">
        <v>2122</v>
      </c>
      <c r="G37" s="91">
        <v>8</v>
      </c>
      <c r="H37" s="91">
        <v>2116</v>
      </c>
      <c r="I37" s="91">
        <v>1419</v>
      </c>
      <c r="J37" s="91">
        <v>184</v>
      </c>
      <c r="K37" s="91">
        <v>2</v>
      </c>
      <c r="L37" s="101">
        <f>E37-F37</f>
        <v>178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1446</v>
      </c>
      <c r="F38" s="91">
        <v>1386</v>
      </c>
      <c r="G38" s="91">
        <v>1</v>
      </c>
      <c r="H38" s="91">
        <v>1378</v>
      </c>
      <c r="I38" s="91" t="s">
        <v>180</v>
      </c>
      <c r="J38" s="91">
        <v>68</v>
      </c>
      <c r="K38" s="91"/>
      <c r="L38" s="101">
        <f>E38-F38</f>
        <v>60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11</v>
      </c>
      <c r="F39" s="91">
        <v>11</v>
      </c>
      <c r="G39" s="91"/>
      <c r="H39" s="91">
        <v>10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43</v>
      </c>
      <c r="F40" s="91">
        <v>30</v>
      </c>
      <c r="G40" s="91"/>
      <c r="H40" s="91">
        <v>41</v>
      </c>
      <c r="I40" s="91">
        <v>23</v>
      </c>
      <c r="J40" s="91">
        <v>2</v>
      </c>
      <c r="K40" s="91"/>
      <c r="L40" s="101">
        <f>E40-F40</f>
        <v>13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1489</v>
      </c>
      <c r="F41" s="91">
        <f aca="true" t="shared" si="0" ref="F41:K41">F38+F40</f>
        <v>1416</v>
      </c>
      <c r="G41" s="91">
        <f t="shared" si="0"/>
        <v>1</v>
      </c>
      <c r="H41" s="91">
        <f t="shared" si="0"/>
        <v>1419</v>
      </c>
      <c r="I41" s="91">
        <f>I40</f>
        <v>23</v>
      </c>
      <c r="J41" s="91">
        <f t="shared" si="0"/>
        <v>70</v>
      </c>
      <c r="K41" s="91">
        <f t="shared" si="0"/>
        <v>0</v>
      </c>
      <c r="L41" s="101">
        <f>E41-F41</f>
        <v>73</v>
      </c>
    </row>
    <row r="42" spans="1:12" ht="15">
      <c r="A42" s="162" t="s">
        <v>141</v>
      </c>
      <c r="B42" s="162"/>
      <c r="C42" s="162"/>
      <c r="D42" s="43">
        <v>37</v>
      </c>
      <c r="E42" s="91">
        <f>E14+E22+E37+E41</f>
        <v>8136</v>
      </c>
      <c r="F42" s="91">
        <f aca="true" t="shared" si="1" ref="F42:K42">F14+F22+F37+F41</f>
        <v>7401</v>
      </c>
      <c r="G42" s="91">
        <f t="shared" si="1"/>
        <v>24</v>
      </c>
      <c r="H42" s="91">
        <f t="shared" si="1"/>
        <v>7412</v>
      </c>
      <c r="I42" s="91">
        <f t="shared" si="1"/>
        <v>4383</v>
      </c>
      <c r="J42" s="91">
        <f t="shared" si="1"/>
        <v>724</v>
      </c>
      <c r="K42" s="91">
        <f t="shared" si="1"/>
        <v>49</v>
      </c>
      <c r="L42" s="101">
        <f>E42-F42</f>
        <v>735</v>
      </c>
    </row>
    <row r="43" spans="1:3" ht="1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&amp;L7C88162D&amp;CФорма № 1-мзс, Підрозділ: Вільнянський районний суд Запорізької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15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187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24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10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36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10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19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156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6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6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35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581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8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3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>
        <v>1</v>
      </c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130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28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7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&amp;L7C88162D&amp;CФорма № 1-мзс, Підрозділ: Вільнянський районний суд Запорізької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185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147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33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2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26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7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2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664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500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54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5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42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4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12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39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10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8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342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1416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884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84683885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4688700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12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534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125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889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21816795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162763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9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3100</v>
      </c>
      <c r="F58" s="96">
        <v>707</v>
      </c>
      <c r="G58" s="96">
        <v>22</v>
      </c>
      <c r="H58" s="96">
        <v>2</v>
      </c>
      <c r="I58" s="96">
        <v>3</v>
      </c>
    </row>
    <row r="59" spans="1:9" ht="13.5" customHeight="1">
      <c r="A59" s="266" t="s">
        <v>31</v>
      </c>
      <c r="B59" s="266"/>
      <c r="C59" s="266"/>
      <c r="D59" s="266"/>
      <c r="E59" s="96">
        <v>16</v>
      </c>
      <c r="F59" s="96">
        <v>19</v>
      </c>
      <c r="G59" s="96">
        <v>8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1426</v>
      </c>
      <c r="F60" s="96">
        <v>619</v>
      </c>
      <c r="G60" s="96">
        <v>63</v>
      </c>
      <c r="H60" s="96">
        <v>7</v>
      </c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1345</v>
      </c>
      <c r="F61" s="96">
        <v>73</v>
      </c>
      <c r="G61" s="96">
        <v>1</v>
      </c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&amp;L7C88162D&amp;CФорма № 1-мзс, Підрозділ: Вільнянський районний суд Запорізької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0.06767955801104972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0.10129310344827586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0.010869565217391304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1.001486285637076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1482.4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1627.2</v>
      </c>
    </row>
    <row r="11" spans="1:4" ht="16.5" customHeight="1">
      <c r="A11" s="191" t="s">
        <v>65</v>
      </c>
      <c r="B11" s="193"/>
      <c r="C11" s="14">
        <v>9</v>
      </c>
      <c r="D11" s="94">
        <v>57</v>
      </c>
    </row>
    <row r="12" spans="1:4" ht="16.5" customHeight="1">
      <c r="A12" s="295" t="s">
        <v>110</v>
      </c>
      <c r="B12" s="295"/>
      <c r="C12" s="14">
        <v>10</v>
      </c>
      <c r="D12" s="94">
        <v>51</v>
      </c>
    </row>
    <row r="13" spans="1:4" ht="16.5" customHeight="1">
      <c r="A13" s="295" t="s">
        <v>31</v>
      </c>
      <c r="B13" s="295"/>
      <c r="C13" s="14">
        <v>11</v>
      </c>
      <c r="D13" s="94">
        <v>134</v>
      </c>
    </row>
    <row r="14" spans="1:4" ht="16.5" customHeight="1">
      <c r="A14" s="295" t="s">
        <v>111</v>
      </c>
      <c r="B14" s="295"/>
      <c r="C14" s="14">
        <v>12</v>
      </c>
      <c r="D14" s="94">
        <v>88</v>
      </c>
    </row>
    <row r="15" spans="1:4" ht="16.5" customHeight="1">
      <c r="A15" s="295" t="s">
        <v>115</v>
      </c>
      <c r="B15" s="295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&amp;L7C88162D&amp;CФорма № 1-мзс, Підрозділ: Вільнянський районний суд Запорізької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2019-01-24T12:50:42Z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7C88162D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