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<sst xmlns="http://schemas.openxmlformats.org/spreadsheetml/2006/main" count="266" uniqueCount="198">
  <si>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</si>
  <si>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</si>
  <si>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</si>
  <si>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</si>
  <si>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</si>
  <si>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</si>
  <si>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</si>
  <si>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</si>
  <si>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</si>
  <si>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</si>
  <si>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</si>
  <si>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</si>
  <si>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</si>
  <si>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</si>
  <si>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</si>
  <si>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</si>
  <si>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</si>
  <si>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</si>
  <si>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</si>
  <si>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</si>
  <si>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</si>
  <si>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</si>
  <si>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</si>
  <si>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</si>
  <si>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</si>
  <si>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</si>
  <si>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</si>
  <si>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</si>
  <si>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</si>
  <si>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</si>
  <si>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</si>
  <si>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</si>
  <si>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</si>
  <si>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</si>
  <si>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</si>
  <si>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</si>
  <si>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</si>
  <si>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</si>
  <si>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</si>
  <si>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</si>
  <si>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</si>
  <si>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</si>
  <si>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</si>
  <si>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</si>
  <si>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</si>
  <si>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</si>
  <si>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</si>
  <si>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</si>
  <si>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</si>
  <si>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</si>
  <si>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</si>
  <si>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</si>
  <si>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</si>
  <si>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</si>
  <si>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</si>
  <si>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</si>
  <si>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</si>
  <si>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</si>
  <si>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</si>
  <si>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</si>
  <si>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</si>
  <si>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</si>
  <si>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</si>
  <si>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</si>
  <si>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</si>
  <si>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</si>
  <si>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</si>
  <si>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</si>
  <si>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</si>
  <si>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</si>
  <si>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</si>
  <si>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</si>
  <si>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</si>
  <si>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</si>
  <si>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</si>
  <si>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</si>
  <si>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</si>
  <si>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</si>
  <si>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</si>
  <si>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</si>
  <si>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</si>
  <si>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</si>
  <si>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</si>
  <si>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</si>
  <si>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</si>
  <si>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</si>
  <si>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</si>
  <si>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</si>
  <si>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</si>
  <si>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</si>
  <si>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</si>
  <si>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</si>
  <si>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</si>
  <si>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</si>
  <si>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</si>
  <si>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</si>
  <si>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</si>
  <si>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</si>
  <si>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</si>
  <si>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</si>
  <si>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</si>
  <si>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</si>
  <si>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</si>
  <si>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</si>
  <si>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</si>
  <si>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</si>
  <si>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</si>
  <si>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</si>
  <si>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</si>
  <si>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</si>
  <si>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</si>
  <si>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</si>
  <si>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</si>
  <si>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</si>
  <si>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</si>
  <si>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</si>
  <si>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</si>
  <si>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</si>
  <si>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</si>
  <si>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</si>
  <si>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</si>
  <si>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</si>
  <si>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</si>
  <si>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</si>
  <si>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</si>
  <si>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</si>
  <si>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</si>
  <si>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</si>
  <si>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</si>
  <si>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</si>
  <si>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</si>
  <si>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</si>
  <si>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</si>
  <si>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</si>
  <si>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</si>
  <si>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</si>
  <si>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</si>
  <si>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</si>
  <si>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</si>
  <si>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</si>
  <si>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</si>
  <si>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</si>
  <si>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</si>
  <si>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</si>
  <si>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</si>
  <si>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</si>
  <si>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</si>
  <si>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</si>
  <si>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</si>
  <si>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</si>
  <si>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</si>
  <si>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</si>
  <si>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</si>
  <si>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</si>
  <si>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</si>
  <si>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</si>
  <si>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</si>
  <si>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</si>
  <si>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</si>
  <si>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</si>
  <si>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</si>
  <si>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</si>
  <si>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</si>
  <si>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</si>
  <si>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</si>
  <si>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</si>
  <si>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</si>
  <si>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</si>
  <si>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</si>
  <si>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</si>
  <si>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</si>
  <si>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</si>
  <si>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</si>
  <si>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</si>
  <si>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</si>
  <si>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</si>
  <si>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</si>
  <si>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</si>
  <si>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</si>
  <si>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</si>
  <si>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</si>
  <si>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</si>
  <si>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</si>
  <si>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</si>
  <si>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</si>
  <si>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</si>
  <si>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</si>
  <si>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</si>
  <si>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</si>
  <si>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</si>
  <si>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</si>
  <si>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</si>
  <si>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</si>
  <si>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</si>
  <si>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</si>
  <si>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 xml:space="preserve">А.В.Кофанов </t>
  </si>
  <si>
    <t>О.В. Вовк</t>
  </si>
  <si>
    <t>2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</si>
</sst>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&amp;L51B3456E&amp;C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248</v>
      </c>
      <c r="F6" s="90">
        <v>114</v>
      </c>
      <c r="G6" s="90">
        <v>3</v>
      </c>
      <c r="H6" s="90">
        <v>93</v>
      </c>
      <c r="I6" s="90" t="s">
        <v>180</v>
      </c>
      <c r="J6" s="90">
        <v>155</v>
      </c>
      <c r="K6" s="91">
        <v>45</v>
      </c>
      <c r="L6" s="101">
        <f>E6-F6</f>
        <v>134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996</v>
      </c>
      <c r="F7" s="90">
        <v>929</v>
      </c>
      <c r="G7" s="90"/>
      <c r="H7" s="90">
        <v>790</v>
      </c>
      <c r="I7" s="90">
        <v>727</v>
      </c>
      <c r="J7" s="90">
        <v>206</v>
      </c>
      <c r="K7" s="91">
        <v>10</v>
      </c>
      <c r="L7" s="101">
        <f>E7-F7</f>
        <v>67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979</v>
      </c>
      <c r="F9" s="90">
        <v>701</v>
      </c>
      <c r="G9" s="90">
        <v>2</v>
      </c>
      <c r="H9" s="90">
        <v>784</v>
      </c>
      <c r="I9" s="90">
        <v>443</v>
      </c>
      <c r="J9" s="90">
        <v>195</v>
      </c>
      <c r="K9" s="91">
        <v>4</v>
      </c>
      <c r="L9" s="101">
        <f>E9-F9</f>
        <v>278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2224</v>
      </c>
      <c r="F14" s="105">
        <f>SUM(F6:F13)</f>
        <v>1744</v>
      </c>
      <c r="G14" s="105">
        <f>SUM(G6:G13)</f>
        <v>5</v>
      </c>
      <c r="H14" s="105">
        <f>SUM(H6:H13)</f>
        <v>1668</v>
      </c>
      <c r="I14" s="105">
        <f>SUM(I6:I13)</f>
        <v>1171</v>
      </c>
      <c r="J14" s="105">
        <f>SUM(J6:J13)</f>
        <v>556</v>
      </c>
      <c r="K14" s="105">
        <f>SUM(K6:K13)</f>
        <v>59</v>
      </c>
      <c r="L14" s="101">
        <f>E14-F14</f>
        <v>480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19</v>
      </c>
      <c r="F15" s="92">
        <v>16</v>
      </c>
      <c r="G15" s="92"/>
      <c r="H15" s="92">
        <v>16</v>
      </c>
      <c r="I15" s="92">
        <v>13</v>
      </c>
      <c r="J15" s="92">
        <v>3</v>
      </c>
      <c r="K15" s="91"/>
      <c r="L15" s="101">
        <f>E15-F15</f>
        <v>3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34</v>
      </c>
      <c r="F16" s="92">
        <v>13</v>
      </c>
      <c r="G16" s="92"/>
      <c r="H16" s="92">
        <v>24</v>
      </c>
      <c r="I16" s="92">
        <v>18</v>
      </c>
      <c r="J16" s="92">
        <v>10</v>
      </c>
      <c r="K16" s="91">
        <v>4</v>
      </c>
      <c r="L16" s="101">
        <f>E16-F16</f>
        <v>21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2</v>
      </c>
      <c r="F17" s="92">
        <v>2</v>
      </c>
      <c r="G17" s="92"/>
      <c r="H17" s="92">
        <v>1</v>
      </c>
      <c r="I17" s="92"/>
      <c r="J17" s="92">
        <v>1</v>
      </c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</v>
      </c>
      <c r="F18" s="91">
        <v>2</v>
      </c>
      <c r="G18" s="91"/>
      <c r="H18" s="91">
        <v>2</v>
      </c>
      <c r="I18" s="91">
        <v>1</v>
      </c>
      <c r="J18" s="91">
        <v>1</v>
      </c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24</v>
      </c>
      <c r="F22" s="91">
        <v>20</v>
      </c>
      <c r="G22" s="91"/>
      <c r="H22" s="91">
        <v>19</v>
      </c>
      <c r="I22" s="91">
        <v>14</v>
      </c>
      <c r="J22" s="91">
        <v>5</v>
      </c>
      <c r="K22" s="91">
        <v>0</v>
      </c>
      <c r="L22" s="101">
        <f>E22-F22</f>
        <v>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71</v>
      </c>
      <c r="F23" s="91">
        <v>63</v>
      </c>
      <c r="G23" s="91"/>
      <c r="H23" s="91">
        <v>62</v>
      </c>
      <c r="I23" s="91">
        <v>42</v>
      </c>
      <c r="J23" s="91">
        <v>9</v>
      </c>
      <c r="K23" s="91"/>
      <c r="L23" s="101">
        <f>E23-F23</f>
        <v>8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</v>
      </c>
      <c r="F24" s="91">
        <v>1</v>
      </c>
      <c r="G24" s="91"/>
      <c r="H24" s="91">
        <v>2</v>
      </c>
      <c r="I24" s="91">
        <v>1</v>
      </c>
      <c r="J24" s="91"/>
      <c r="K24" s="91"/>
      <c r="L24" s="101">
        <f>E24-F24</f>
        <v>1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907</v>
      </c>
      <c r="F25" s="91">
        <v>767</v>
      </c>
      <c r="G25" s="91">
        <v>1</v>
      </c>
      <c r="H25" s="91">
        <v>723</v>
      </c>
      <c r="I25" s="91">
        <v>483</v>
      </c>
      <c r="J25" s="91">
        <v>184</v>
      </c>
      <c r="K25" s="91">
        <v>1</v>
      </c>
      <c r="L25" s="101">
        <f>E25-F25</f>
        <v>140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810</v>
      </c>
      <c r="F26" s="91">
        <v>511</v>
      </c>
      <c r="G26" s="91">
        <v>17</v>
      </c>
      <c r="H26" s="91">
        <v>504</v>
      </c>
      <c r="I26" s="91">
        <v>401</v>
      </c>
      <c r="J26" s="91">
        <v>306</v>
      </c>
      <c r="K26" s="91">
        <v>75</v>
      </c>
      <c r="L26" s="101">
        <f>E26-F26</f>
        <v>299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50</v>
      </c>
      <c r="F27" s="91">
        <v>47</v>
      </c>
      <c r="G27" s="91">
        <v>1</v>
      </c>
      <c r="H27" s="91">
        <v>46</v>
      </c>
      <c r="I27" s="91">
        <v>29</v>
      </c>
      <c r="J27" s="91">
        <v>4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42</v>
      </c>
      <c r="F28" s="91">
        <v>30</v>
      </c>
      <c r="G28" s="91">
        <v>1</v>
      </c>
      <c r="H28" s="91">
        <v>31</v>
      </c>
      <c r="I28" s="91">
        <v>29</v>
      </c>
      <c r="J28" s="91">
        <v>11</v>
      </c>
      <c r="K28" s="91"/>
      <c r="L28" s="101">
        <f>E28-F28</f>
        <v>12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25</v>
      </c>
      <c r="F29" s="91">
        <v>13</v>
      </c>
      <c r="G29" s="91"/>
      <c r="H29" s="91">
        <v>17</v>
      </c>
      <c r="I29" s="91">
        <v>13</v>
      </c>
      <c r="J29" s="91">
        <v>8</v>
      </c>
      <c r="K29" s="91">
        <v>1</v>
      </c>
      <c r="L29" s="101">
        <f>E29-F29</f>
        <v>12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4</v>
      </c>
      <c r="F30" s="91">
        <v>4</v>
      </c>
      <c r="G30" s="91"/>
      <c r="H30" s="91">
        <v>2</v>
      </c>
      <c r="I30" s="91"/>
      <c r="J30" s="91">
        <v>2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10</v>
      </c>
      <c r="F32" s="91">
        <v>4</v>
      </c>
      <c r="G32" s="91"/>
      <c r="H32" s="91">
        <v>4</v>
      </c>
      <c r="I32" s="91">
        <v>1</v>
      </c>
      <c r="J32" s="91">
        <v>6</v>
      </c>
      <c r="K32" s="91">
        <v>1</v>
      </c>
      <c r="L32" s="101">
        <f>E32-F32</f>
        <v>6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101</v>
      </c>
      <c r="F33" s="91">
        <v>92</v>
      </c>
      <c r="G33" s="91">
        <v>2</v>
      </c>
      <c r="H33" s="91">
        <v>82</v>
      </c>
      <c r="I33" s="91">
        <v>46</v>
      </c>
      <c r="J33" s="91">
        <v>19</v>
      </c>
      <c r="K33" s="91">
        <v>1</v>
      </c>
      <c r="L33" s="101">
        <f>E33-F33</f>
        <v>9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1171</v>
      </c>
      <c r="F37" s="91">
        <v>992</v>
      </c>
      <c r="G37" s="91">
        <v>4</v>
      </c>
      <c r="H37" s="91">
        <v>941</v>
      </c>
      <c r="I37" s="91">
        <v>618</v>
      </c>
      <c r="J37" s="91">
        <v>230</v>
      </c>
      <c r="K37" s="91">
        <v>4</v>
      </c>
      <c r="L37" s="101">
        <f>E37-F37</f>
        <v>179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736</v>
      </c>
      <c r="F38" s="91">
        <v>676</v>
      </c>
      <c r="G38" s="91"/>
      <c r="H38" s="91">
        <v>614</v>
      </c>
      <c r="I38" s="91" t="s">
        <v>180</v>
      </c>
      <c r="J38" s="91">
        <v>122</v>
      </c>
      <c r="K38" s="91"/>
      <c r="L38" s="101">
        <f>E38-F38</f>
        <v>60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26</v>
      </c>
      <c r="F40" s="91">
        <v>13</v>
      </c>
      <c r="G40" s="91"/>
      <c r="H40" s="91">
        <v>23</v>
      </c>
      <c r="I40" s="91">
        <v>13</v>
      </c>
      <c r="J40" s="91">
        <v>3</v>
      </c>
      <c r="K40" s="91"/>
      <c r="L40" s="101">
        <f>E40-F40</f>
        <v>13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762</v>
      </c>
      <c r="F41" s="91">
        <f aca="true" t="shared" si="0" ref="F41:K41">F38+F40</f>
        <v>689</v>
      </c>
      <c r="G41" s="91">
        <f t="shared" si="0"/>
        <v>0</v>
      </c>
      <c r="H41" s="91">
        <f t="shared" si="0"/>
        <v>637</v>
      </c>
      <c r="I41" s="91">
        <f>I40</f>
        <v>13</v>
      </c>
      <c r="J41" s="91">
        <f t="shared" si="0"/>
        <v>125</v>
      </c>
      <c r="K41" s="91">
        <f t="shared" si="0"/>
        <v>0</v>
      </c>
      <c r="L41" s="101">
        <f>E41-F41</f>
        <v>73</v>
      </c>
    </row>
    <row r="42" spans="1:12" ht="15">
      <c r="A42" s="162" t="s">
        <v>141</v>
      </c>
      <c r="B42" s="162"/>
      <c r="C42" s="162"/>
      <c r="D42" s="43">
        <v>37</v>
      </c>
      <c r="E42" s="91">
        <f>E14+E22+E37+E41</f>
        <v>4181</v>
      </c>
      <c r="F42" s="91">
        <f aca="true" t="shared" si="1" ref="F42:K42">F14+F22+F37+F41</f>
        <v>3445</v>
      </c>
      <c r="G42" s="91">
        <f t="shared" si="1"/>
        <v>9</v>
      </c>
      <c r="H42" s="91">
        <f t="shared" si="1"/>
        <v>3265</v>
      </c>
      <c r="I42" s="91">
        <f t="shared" si="1"/>
        <v>1816</v>
      </c>
      <c r="J42" s="91">
        <f t="shared" si="1"/>
        <v>916</v>
      </c>
      <c r="K42" s="91">
        <f t="shared" si="1"/>
        <v>63</v>
      </c>
      <c r="L42" s="101">
        <f>E42-F42</f>
        <v>736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&amp;L51B3456E&amp;CФорма № 1-мзс, Підрозділ: Вільнянський районний суд Запорізької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9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146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7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6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9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8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10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5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266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7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7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2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2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3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101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7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7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&amp;L51B3456E&amp;CФорма № 1-мзс, Підрозділ: Вільнянський районний суд Запорізької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72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3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566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93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12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13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4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5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5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2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4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170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961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210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79286379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4147091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7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206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54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380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16987468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63907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9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1378</v>
      </c>
      <c r="F58" s="96">
        <v>277</v>
      </c>
      <c r="G58" s="96">
        <v>12</v>
      </c>
      <c r="H58" s="96"/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5</v>
      </c>
      <c r="F59" s="96">
        <v>8</v>
      </c>
      <c r="G59" s="96">
        <v>6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662</v>
      </c>
      <c r="F60" s="96">
        <v>249</v>
      </c>
      <c r="G60" s="96">
        <v>26</v>
      </c>
      <c r="H60" s="96">
        <v>4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611</v>
      </c>
      <c r="F61" s="96">
        <v>26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&amp;L51B3456E&amp;CФорма № 1-мзс, Підрозділ: Вільнянський районний суд Запорізької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0.06877729257641921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0.10611510791366907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0.017391304347826087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0.9477503628447025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653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836.2</v>
      </c>
    </row>
    <row r="11" spans="1:4" ht="16.5" customHeight="1">
      <c r="A11" s="191" t="s">
        <v>65</v>
      </c>
      <c r="B11" s="193"/>
      <c r="C11" s="14">
        <v>9</v>
      </c>
      <c r="D11" s="94">
        <v>55</v>
      </c>
    </row>
    <row r="12" spans="1:4" ht="16.5" customHeight="1">
      <c r="A12" s="295" t="s">
        <v>110</v>
      </c>
      <c r="B12" s="295"/>
      <c r="C12" s="14">
        <v>10</v>
      </c>
      <c r="D12" s="94">
        <v>52</v>
      </c>
    </row>
    <row r="13" spans="1:4" ht="16.5" customHeight="1">
      <c r="A13" s="295" t="s">
        <v>31</v>
      </c>
      <c r="B13" s="295"/>
      <c r="C13" s="14">
        <v>11</v>
      </c>
      <c r="D13" s="94">
        <v>163</v>
      </c>
    </row>
    <row r="14" spans="1:4" ht="16.5" customHeight="1">
      <c r="A14" s="295" t="s">
        <v>111</v>
      </c>
      <c r="B14" s="295"/>
      <c r="C14" s="14">
        <v>12</v>
      </c>
      <c r="D14" s="94">
        <v>81</v>
      </c>
    </row>
    <row r="15" spans="1:4" ht="16.5" customHeight="1">
      <c r="A15" s="295" t="s">
        <v>115</v>
      </c>
      <c r="B15" s="295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&amp;L51B3456E&amp;CФорма № 1-мзс, Підрозділ: Вільнянський районний суд Запорізької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2018-07-12T06:35:20Z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51B3456E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