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<sst xmlns="http://schemas.openxmlformats.org/spreadsheetml/2006/main" count="316" uniqueCount="253">
  <si>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</si>
  <si>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</si>
  <si>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</si>
  <si>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</si>
  <si>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</si>
  <si>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</si>
  <si>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</si>
  <si>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</si>
  <si>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</si>
  <si>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</si>
  <si>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</si>
  <si>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</si>
  <si>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</si>
  <si>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</si>
  <si>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</si>
  <si>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</si>
  <si>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</si>
  <si>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</si>
  <si>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</si>
  <si>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</si>
  <si>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</si>
  <si>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</si>
  <si>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</si>
  <si>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</si>
  <si>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</si>
  <si>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</si>
  <si>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</si>
  <si>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</si>
  <si>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</si>
  <si>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</si>
  <si>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</si>
  <si>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</si>
  <si>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</si>
  <si>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</si>
  <si>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</si>
  <si>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</si>
  <si>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</si>
  <si>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</si>
  <si>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</si>
  <si>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</si>
  <si>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</si>
  <si>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</si>
  <si>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</si>
  <si>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</si>
  <si>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</si>
  <si>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</si>
  <si>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</si>
  <si>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</si>
  <si>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</si>
  <si>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</si>
  <si>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</si>
  <si>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</si>
  <si>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</si>
  <si>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</si>
  <si>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</si>
  <si>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</si>
  <si>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</si>
  <si>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</si>
  <si>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</si>
  <si>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</si>
  <si>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</si>
  <si>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</si>
  <si>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</si>
  <si>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</si>
  <si>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</si>
  <si>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</si>
  <si>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</si>
  <si>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</si>
  <si>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</si>
  <si>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</si>
  <si>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</si>
  <si>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</si>
  <si>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</si>
  <si>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</si>
  <si>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</si>
  <si>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</si>
  <si>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</si>
  <si>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</si>
  <si>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</si>
  <si>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</si>
  <si>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</si>
  <si>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</si>
  <si>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</si>
  <si>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</si>
  <si>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</si>
  <si>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</si>
  <si>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</si>
  <si>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</si>
  <si>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</si>
  <si>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</si>
  <si>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</si>
  <si>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</si>
  <si>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</si>
  <si>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</si>
  <si>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</si>
  <si>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</si>
  <si>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</si>
  <si>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</si>
  <si>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</si>
  <si>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</si>
  <si>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</si>
  <si>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</si>
  <si>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</si>
  <si>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</si>
  <si>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</si>
  <si>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</si>
  <si>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</si>
  <si>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</si>
  <si>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</si>
  <si>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</si>
  <si>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</si>
  <si>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</si>
  <si>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</si>
  <si>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</si>
  <si>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</si>
  <si>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</si>
  <si>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</si>
  <si>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</si>
  <si>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</si>
  <si>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</si>
  <si>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</si>
  <si>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</si>
  <si>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</si>
  <si>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</si>
  <si>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</si>
  <si>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</si>
  <si>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</si>
  <si>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</si>
  <si>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</si>
  <si>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</si>
  <si>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</si>
  <si>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</si>
  <si>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</si>
  <si>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</si>
  <si>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</si>
  <si>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</si>
  <si>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</si>
  <si>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</si>
  <si>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</si>
  <si>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</si>
  <si>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</si>
  <si>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</si>
  <si>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</si>
  <si>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</si>
  <si>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</si>
  <si>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</si>
  <si>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</si>
  <si>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</si>
  <si>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</si>
  <si>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</si>
  <si>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</si>
  <si>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</si>
  <si>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</si>
  <si>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</si>
  <si>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</si>
  <si>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</si>
  <si>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</si>
  <si>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</si>
  <si>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</si>
  <si>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</si>
  <si>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</si>
  <si>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</si>
  <si>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</si>
  <si>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</si>
  <si>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</si>
  <si>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</si>
  <si>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</si>
  <si>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</si>
  <si>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</si>
  <si>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</si>
  <si>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</si>
  <si>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</si>
  <si>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</si>
  <si>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</si>
  <si>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</si>
  <si>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</si>
  <si>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</si>
  <si>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</si>
  <si>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</si>
  <si>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</si>
  <si>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</si>
  <si>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</si>
  <si>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</si>
  <si>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</si>
  <si>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</si>
  <si>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</si>
  <si>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</si>
  <si>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</si>
  <si>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</si>
  <si>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</si>
  <si>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</si>
  <si>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</si>
  <si>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</si>
  <si>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</si>
  <si>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</si>
  <si>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</si>
  <si>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</si>
  <si>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</si>
  <si>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</si>
  <si>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</si>
  <si>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</si>
  <si>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</si>
  <si>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</si>
  <si>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</si>
  <si>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</si>
  <si>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</si>
  <si>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</si>
  <si>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</si>
  <si>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</si>
  <si>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</si>
  <si>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</si>
  <si>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</si>
  <si>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</si>
  <si>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</si>
  <si>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</si>
  <si>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</si>
  <si>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</si>
  <si>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</si>
  <si>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</si>
  <si>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</si>
  <si>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</si>
  <si>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</si>
  <si>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</si>
  <si>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</si>
  <si>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</si>
  <si>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</si>
  <si>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</si>
  <si>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</si>
  <si>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</si>
  <si>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</si>
  <si>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</si>
  <si>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</si>
  <si>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</si>
  <si>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</si>
  <si>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</si>
  <si>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</si>
  <si>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</si>
  <si>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</si>
  <si>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</si>
  <si>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</si>
  <si>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</si>
  <si>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</si>
  <si>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</si>
  <si>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</si>
  <si>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Швець</t>
  </si>
  <si>
    <t>Т.О. Ротко</t>
  </si>
  <si>
    <t/>
  </si>
  <si>
    <t>4 липня 2017 року</t>
  </si>
  <si>
    <t>перше півріччя 2017 року</t>
  </si>
  <si>
    <t>Вільнянський районний суд Запорізької області</t>
  </si>
  <si>
    <t xml:space="preserve">Місцезнаходження: </t>
  </si>
  <si>
    <t>70002. Запорізька область.м. Вільнянськ</t>
  </si>
  <si>
    <t>вул. Бочарова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</si>
</sst>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76</v>
      </c>
      <c r="F10" s="157">
        <v>67</v>
      </c>
      <c r="G10" s="157">
        <v>72</v>
      </c>
      <c r="H10" s="157">
        <v>8</v>
      </c>
      <c r="I10" s="157"/>
      <c r="J10" s="157">
        <v>7</v>
      </c>
      <c r="K10" s="157">
        <v>57</v>
      </c>
      <c r="L10" s="157"/>
      <c r="M10" s="168">
        <v>4</v>
      </c>
      <c r="N10" s="163"/>
      <c r="O10" s="111">
        <f>E10-F10</f>
        <v>9</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14</v>
      </c>
      <c r="F15" s="157">
        <v>13</v>
      </c>
      <c r="G15" s="157">
        <v>9</v>
      </c>
      <c r="H15" s="157"/>
      <c r="I15" s="157"/>
      <c r="J15" s="157">
        <v>1</v>
      </c>
      <c r="K15" s="157">
        <v>7</v>
      </c>
      <c r="L15" s="157"/>
      <c r="M15" s="157">
        <v>5</v>
      </c>
      <c r="N15" s="157" t="s">
        <v>146</v>
      </c>
      <c r="O15" s="111">
        <f t="shared" si="0"/>
        <v>1</v>
      </c>
      <c r="P15" s="77"/>
      <c r="Q15" s="77"/>
      <c r="R15" s="77"/>
      <c r="S15" s="77"/>
    </row>
    <row r="16" spans="1:19" s="3" customFormat="1" ht="19.5" customHeight="1">
      <c r="A16" s="106">
        <v>7</v>
      </c>
      <c r="B16" s="107"/>
      <c r="C16" s="172" t="s">
        <v>132</v>
      </c>
      <c r="D16" s="65" t="s">
        <v>134</v>
      </c>
      <c r="E16" s="157">
        <v>1</v>
      </c>
      <c r="F16" s="157"/>
      <c r="G16" s="157">
        <v>1</v>
      </c>
      <c r="H16" s="157" t="s">
        <v>146</v>
      </c>
      <c r="I16" s="157" t="s">
        <v>146</v>
      </c>
      <c r="J16" s="157"/>
      <c r="K16" s="157"/>
      <c r="L16" s="157"/>
      <c r="M16" s="157"/>
      <c r="N16" s="157" t="s">
        <v>146</v>
      </c>
      <c r="O16" s="111">
        <f t="shared" si="0"/>
        <v>1</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12</v>
      </c>
      <c r="F21" s="157">
        <v>12</v>
      </c>
      <c r="G21" s="157">
        <v>7</v>
      </c>
      <c r="H21" s="157"/>
      <c r="I21" s="157"/>
      <c r="J21" s="157">
        <v>1</v>
      </c>
      <c r="K21" s="157">
        <v>6</v>
      </c>
      <c r="L21" s="157"/>
      <c r="M21" s="157">
        <v>5</v>
      </c>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90</v>
      </c>
      <c r="F23" s="157">
        <f>F10+F12+F15+F22</f>
        <v>80</v>
      </c>
      <c r="G23" s="157">
        <f>G10+G12+G15+G22</f>
        <v>81</v>
      </c>
      <c r="H23" s="157">
        <f>H10+H15</f>
        <v>8</v>
      </c>
      <c r="I23" s="157">
        <f>I10+I15</f>
        <v>0</v>
      </c>
      <c r="J23" s="157">
        <f>J10+J12+J15</f>
        <v>8</v>
      </c>
      <c r="K23" s="157">
        <f>K10+K12+K15</f>
        <v>64</v>
      </c>
      <c r="L23" s="157">
        <f>L10+L12+L15+L22</f>
        <v>0</v>
      </c>
      <c r="M23" s="157">
        <f>M10+M12+M15+M22</f>
        <v>9</v>
      </c>
      <c r="N23" s="157">
        <f>N10</f>
        <v>0</v>
      </c>
      <c r="O23" s="111">
        <f t="shared" si="0"/>
        <v>10</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77</v>
      </c>
      <c r="G31" s="167">
        <v>61</v>
      </c>
      <c r="H31" s="167">
        <v>49</v>
      </c>
      <c r="I31" s="167">
        <v>45</v>
      </c>
      <c r="J31" s="167">
        <v>30</v>
      </c>
      <c r="K31" s="167">
        <v>1</v>
      </c>
      <c r="L31" s="167">
        <v>3</v>
      </c>
      <c r="M31" s="167"/>
      <c r="N31" s="167">
        <v>28</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&amp;L75BDEE13&amp;CФорма № 2-А, Підрозділ: Вільнянський районний суд Запорізької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v>
      </c>
      <c r="E12" s="163">
        <v>1</v>
      </c>
      <c r="F12" s="163">
        <v>1</v>
      </c>
      <c r="G12" s="163">
        <v>1</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v>
      </c>
      <c r="E24" s="163">
        <v>1</v>
      </c>
      <c r="F24" s="163">
        <v>1</v>
      </c>
      <c r="G24" s="163">
        <v>1</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2</v>
      </c>
      <c r="F43" s="163">
        <v>1</v>
      </c>
      <c r="G43" s="163"/>
      <c r="H43" s="163"/>
      <c r="I43" s="163">
        <v>1</v>
      </c>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2</v>
      </c>
      <c r="E44" s="163">
        <v>2</v>
      </c>
      <c r="F44" s="163">
        <v>1</v>
      </c>
      <c r="G44" s="163"/>
      <c r="H44" s="163"/>
      <c r="I44" s="163">
        <v>1</v>
      </c>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v>
      </c>
      <c r="D88" s="163">
        <v>58</v>
      </c>
      <c r="E88" s="163">
        <v>44</v>
      </c>
      <c r="F88" s="163">
        <v>43</v>
      </c>
      <c r="G88" s="163">
        <v>29</v>
      </c>
      <c r="H88" s="163"/>
      <c r="I88" s="163"/>
      <c r="J88" s="163">
        <v>1</v>
      </c>
      <c r="K88" s="162">
        <v>26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2</v>
      </c>
      <c r="E90" s="163">
        <v>4</v>
      </c>
      <c r="F90" s="163">
        <v>3</v>
      </c>
      <c r="G90" s="163">
        <v>2</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2</v>
      </c>
      <c r="E94" s="163">
        <v>3</v>
      </c>
      <c r="F94" s="163">
        <v>2</v>
      </c>
      <c r="G94" s="163">
        <v>2</v>
      </c>
      <c r="H94" s="163"/>
      <c r="I94" s="163"/>
      <c r="J94" s="163">
        <v>1</v>
      </c>
      <c r="K94" s="162"/>
      <c r="L94" s="163"/>
      <c r="M94" s="163"/>
      <c r="N94" s="164"/>
      <c r="O94" s="163"/>
      <c r="P94" s="60"/>
    </row>
    <row r="95" spans="1:16" s="4" customFormat="1" ht="25.5" customHeight="1">
      <c r="A95" s="44">
        <v>88</v>
      </c>
      <c r="B95" s="114" t="s">
        <v>68</v>
      </c>
      <c r="C95" s="164">
        <v>2</v>
      </c>
      <c r="D95" s="163">
        <v>2</v>
      </c>
      <c r="E95" s="163">
        <v>3</v>
      </c>
      <c r="F95" s="163">
        <v>3</v>
      </c>
      <c r="G95" s="163">
        <v>2</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c r="E103" s="163">
        <v>2</v>
      </c>
      <c r="F103" s="163"/>
      <c r="G103" s="163"/>
      <c r="H103" s="163"/>
      <c r="I103" s="163"/>
      <c r="J103" s="163">
        <v>2</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c r="E108" s="163">
        <v>2</v>
      </c>
      <c r="F108" s="163"/>
      <c r="G108" s="163"/>
      <c r="H108" s="163"/>
      <c r="I108" s="163"/>
      <c r="J108" s="163">
        <v>2</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16</v>
      </c>
      <c r="D114" s="164">
        <f aca="true" t="shared" si="0" ref="D114:O114">SUM(D8,D9,D12,D29,D30,D43,D49,D52,D79,D88,D103,D109,D113)</f>
        <v>61</v>
      </c>
      <c r="E114" s="164">
        <f t="shared" si="0"/>
        <v>49</v>
      </c>
      <c r="F114" s="164">
        <f t="shared" si="0"/>
        <v>45</v>
      </c>
      <c r="G114" s="164">
        <f t="shared" si="0"/>
        <v>30</v>
      </c>
      <c r="H114" s="164">
        <f t="shared" si="0"/>
        <v>0</v>
      </c>
      <c r="I114" s="164">
        <f t="shared" si="0"/>
        <v>1</v>
      </c>
      <c r="J114" s="164">
        <f t="shared" si="0"/>
        <v>3</v>
      </c>
      <c r="K114" s="164">
        <f t="shared" si="0"/>
        <v>28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&amp;L75BDEE13&amp;CФорма № 2-А, Підрозділ: Вільнянський районний суд Запорізької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&amp;L75BDEE13&amp;CФорма № 2-А, Підрозділ: Вільнянський районний суд Запорізької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7</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2</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2</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8</v>
      </c>
      <c r="L15" s="33"/>
      <c r="M15" s="23"/>
      <c r="N15" s="20"/>
      <c r="O15" s="20"/>
      <c r="P15" s="20"/>
    </row>
    <row r="16" spans="1:16" s="10" customFormat="1" ht="20.25" customHeight="1">
      <c r="A16" s="2">
        <v>12</v>
      </c>
      <c r="B16" s="305"/>
      <c r="C16" s="268" t="s">
        <v>129</v>
      </c>
      <c r="D16" s="269"/>
      <c r="E16" s="269"/>
      <c r="F16" s="269"/>
      <c r="G16" s="269"/>
      <c r="H16" s="269"/>
      <c r="I16" s="269"/>
      <c r="J16" s="270"/>
      <c r="K16" s="156">
        <v>17</v>
      </c>
      <c r="L16" s="33"/>
      <c r="M16" s="23"/>
      <c r="N16" s="20"/>
      <c r="O16" s="20"/>
      <c r="P16" s="20"/>
    </row>
    <row r="17" spans="1:16" s="10" customFormat="1" ht="22.5" customHeight="1">
      <c r="A17" s="2">
        <v>13</v>
      </c>
      <c r="B17" s="305"/>
      <c r="C17" s="265" t="s">
        <v>145</v>
      </c>
      <c r="D17" s="266"/>
      <c r="E17" s="266"/>
      <c r="F17" s="266"/>
      <c r="G17" s="266"/>
      <c r="H17" s="266"/>
      <c r="I17" s="266"/>
      <c r="J17" s="267"/>
      <c r="K17" s="156">
        <v>24</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246</v>
      </c>
      <c r="F38" s="262"/>
      <c r="G38" s="262"/>
      <c r="H38" s="138"/>
      <c r="I38" s="261" t="s">
        <v>247</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&amp;L75BDEE13&amp;CФорма № 2-А, Підрозділ: Вільнянський районний суд Запорізької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3" sqref="A3:J4"/>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249</v>
      </c>
      <c r="D24" s="349"/>
      <c r="E24" s="349"/>
      <c r="F24" s="349"/>
      <c r="G24" s="349"/>
      <c r="H24" s="349"/>
      <c r="I24" s="349"/>
      <c r="J24" s="350"/>
    </row>
    <row r="25" spans="1:10" ht="19.5" customHeight="1">
      <c r="A25" s="347" t="s">
        <v>250</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v>4</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&amp;L75BDEE13&amp;C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2017-11-28T13:52:09Z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2-А_00314_2.2017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75BDEE13</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